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tabRatio="239" activeTab="0"/>
  </bookViews>
  <sheets>
    <sheet name="2024-2026" sheetId="1" r:id="rId1"/>
    <sheet name="rozpis 2024" sheetId="2" r:id="rId2"/>
  </sheets>
  <definedNames/>
  <calcPr fullCalcOnLoad="1"/>
</workbook>
</file>

<file path=xl/sharedStrings.xml><?xml version="1.0" encoding="utf-8"?>
<sst xmlns="http://schemas.openxmlformats.org/spreadsheetml/2006/main" count="111" uniqueCount="89">
  <si>
    <t>CELKEM</t>
  </si>
  <si>
    <t>V Kč</t>
  </si>
  <si>
    <t>Zdroje krytí</t>
  </si>
  <si>
    <t>Návrh rozpočtu</t>
  </si>
  <si>
    <t>Návrh střednědobého výhledu rozpočtu</t>
  </si>
  <si>
    <t>VÝNOSY</t>
  </si>
  <si>
    <t>Příspěvek na provoz – zřizovatel</t>
  </si>
  <si>
    <t>Dotace ze SR – MŠMT</t>
  </si>
  <si>
    <t>NÁKLADY</t>
  </si>
  <si>
    <t>Provozní náklady celkové</t>
  </si>
  <si>
    <t>Přímé náklady na vzdělávání ze SR</t>
  </si>
  <si>
    <t>Náklady vlastní činnosti</t>
  </si>
  <si>
    <t>Vlastní činnost (školné,fondy,nájemné)</t>
  </si>
  <si>
    <t>Organizace: Základní škola a mateřská škola Bohutice, okres Znojmo, příspěvková organizace</t>
  </si>
  <si>
    <t>IČ: 71 01 06 70</t>
  </si>
  <si>
    <t>Schválil: Mgr. Petržilková Eva, ředitelka</t>
  </si>
  <si>
    <t>Předpokládané náklady v Kč</t>
  </si>
  <si>
    <t xml:space="preserve">ZŠ, ŠD, MŠ, ŠJ </t>
  </si>
  <si>
    <t>vedlejší činnost</t>
  </si>
  <si>
    <t>Knihy, učební pomůcky, tisk</t>
  </si>
  <si>
    <t>Drobný dlouhodobý hmotný majetek</t>
  </si>
  <si>
    <t>Nákup materiálu</t>
  </si>
  <si>
    <t>Voda</t>
  </si>
  <si>
    <t>Plyn</t>
  </si>
  <si>
    <t>Elektrická energie</t>
  </si>
  <si>
    <t>Poštovné</t>
  </si>
  <si>
    <t>Telekomunikační služby</t>
  </si>
  <si>
    <t>Bankovní poplatky</t>
  </si>
  <si>
    <t>Správa sítě,prog.služby</t>
  </si>
  <si>
    <t>Vzdělávání zaměstnanců</t>
  </si>
  <si>
    <t>Služby zpracování dat</t>
  </si>
  <si>
    <t>Revize BOZP,kotlů,komínu</t>
  </si>
  <si>
    <t>Potraviny</t>
  </si>
  <si>
    <t>Opravy a udržování</t>
  </si>
  <si>
    <t>Ostatní služby a poplatky</t>
  </si>
  <si>
    <t>Pojištění majetku</t>
  </si>
  <si>
    <t>Komunální odpad,kanalizace</t>
  </si>
  <si>
    <t>Odpisy</t>
  </si>
  <si>
    <t>CELKEM ZA CELOU ORGANIZACI</t>
  </si>
  <si>
    <t>Předpokládané výnosy</t>
  </si>
  <si>
    <t>Kč</t>
  </si>
  <si>
    <t>Školné (MŠ+ŠD)</t>
  </si>
  <si>
    <t>Vedlejší činnost</t>
  </si>
  <si>
    <t>Rezervní fond (daňová úspora)</t>
  </si>
  <si>
    <t>Předpokládané náklady celkem za organizaci</t>
  </si>
  <si>
    <t>Požadovaná dotace na provoz</t>
  </si>
  <si>
    <t>Základní škola a Mateřská škola, Bohutice, příspěvková organizce</t>
  </si>
  <si>
    <t>IČ: 71010670</t>
  </si>
  <si>
    <t>Mgr. Petržilková Eva</t>
  </si>
  <si>
    <t>ředitelka</t>
  </si>
  <si>
    <t>Položky</t>
  </si>
  <si>
    <t>ZŠ,MŠ,ŠD,ŠJ</t>
  </si>
  <si>
    <t>VHČ</t>
  </si>
  <si>
    <t>501 0341</t>
  </si>
  <si>
    <t>558 0300</t>
  </si>
  <si>
    <t>501 0300</t>
  </si>
  <si>
    <t>503 0300</t>
  </si>
  <si>
    <t>502 0400</t>
  </si>
  <si>
    <t>502 0300</t>
  </si>
  <si>
    <t>518 0430</t>
  </si>
  <si>
    <t>518 0400</t>
  </si>
  <si>
    <t>518 0300</t>
  </si>
  <si>
    <t>518 0450</t>
  </si>
  <si>
    <t>Správa sítě,prog.služ.</t>
  </si>
  <si>
    <t>527 0520</t>
  </si>
  <si>
    <t>518 0900</t>
  </si>
  <si>
    <t>518 0530</t>
  </si>
  <si>
    <t>Revize BOZP,kotlů,komínů</t>
  </si>
  <si>
    <t>511 0300</t>
  </si>
  <si>
    <t>518 0910</t>
  </si>
  <si>
    <t>549 0304</t>
  </si>
  <si>
    <t>518 0750</t>
  </si>
  <si>
    <t>Komunální odpad,kanaliz.</t>
  </si>
  <si>
    <t>551 0301</t>
  </si>
  <si>
    <t>Stravné</t>
  </si>
  <si>
    <t>518 0710</t>
  </si>
  <si>
    <t>Návrh rozpočtu na rok 2024 a střednědobého výhledu rozpočtu na období 2025 – 2026</t>
  </si>
  <si>
    <t>Schválený rozpočet 2023</t>
  </si>
  <si>
    <t>Očekávaná skutečnost 2023</t>
  </si>
  <si>
    <t>V Bohuticích dne: 2.11.2023</t>
  </si>
  <si>
    <t>ROZPIS ROZPOČTU NA ROK 2024</t>
  </si>
  <si>
    <t>Stav k 30.9.2023</t>
  </si>
  <si>
    <t>591 0300</t>
  </si>
  <si>
    <t>Daň z úroků</t>
  </si>
  <si>
    <t>518 0305</t>
  </si>
  <si>
    <t>Náklady školní akce</t>
  </si>
  <si>
    <t>V Bohuticích dne 2.11.2023</t>
  </si>
  <si>
    <t>Náklady na školní akce</t>
  </si>
  <si>
    <t>Žádáme zřizovatele o neinvestiční příspěvek na provoz na rok 2024 ve výši 870.000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</si>
</sst>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Times New Roman"/>
      <family val="1"/>
    </font>
    <font>
      <i/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46">
      <alignment/>
      <protection/>
    </xf>
    <xf numFmtId="0" fontId="5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1" fillId="0" borderId="0" xfId="46" applyFont="1">
      <alignment/>
      <protection/>
    </xf>
    <xf numFmtId="0" fontId="1" fillId="0" borderId="0" xfId="46" applyFont="1" applyAlignment="1">
      <alignment horizontal="right"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4" borderId="12" xfId="46" applyFont="1" applyFill="1" applyBorder="1" applyAlignment="1">
      <alignment horizontal="left" vertical="center" wrapText="1"/>
      <protection/>
    </xf>
    <xf numFmtId="4" fontId="1" fillId="0" borderId="12" xfId="46" applyNumberFormat="1" applyFill="1" applyBorder="1" applyAlignment="1">
      <alignment vertical="center"/>
      <protection/>
    </xf>
    <xf numFmtId="4" fontId="1" fillId="33" borderId="13" xfId="46" applyNumberFormat="1" applyFill="1" applyBorder="1" applyAlignment="1">
      <alignment vertical="center"/>
      <protection/>
    </xf>
    <xf numFmtId="4" fontId="1" fillId="0" borderId="14" xfId="46" applyNumberFormat="1" applyBorder="1" applyAlignment="1">
      <alignment vertical="center"/>
      <protection/>
    </xf>
    <xf numFmtId="4" fontId="1" fillId="0" borderId="13" xfId="46" applyNumberFormat="1" applyBorder="1" applyAlignment="1">
      <alignment vertical="center"/>
      <protection/>
    </xf>
    <xf numFmtId="0" fontId="7" fillId="0" borderId="15" xfId="0" applyFont="1" applyFill="1" applyBorder="1" applyAlignment="1">
      <alignment horizontal="left" vertical="center"/>
    </xf>
    <xf numFmtId="4" fontId="1" fillId="0" borderId="16" xfId="46" applyNumberFormat="1" applyFill="1" applyBorder="1" applyAlignment="1">
      <alignment vertical="center"/>
      <protection/>
    </xf>
    <xf numFmtId="4" fontId="1" fillId="33" borderId="17" xfId="46" applyNumberFormat="1" applyFill="1" applyBorder="1" applyAlignment="1">
      <alignment vertical="center"/>
      <protection/>
    </xf>
    <xf numFmtId="4" fontId="1" fillId="0" borderId="18" xfId="46" applyNumberFormat="1" applyBorder="1" applyAlignment="1">
      <alignment vertical="center"/>
      <protection/>
    </xf>
    <xf numFmtId="4" fontId="1" fillId="0" borderId="17" xfId="46" applyNumberFormat="1" applyBorder="1" applyAlignment="1">
      <alignment vertical="center"/>
      <protection/>
    </xf>
    <xf numFmtId="0" fontId="3" fillId="33" borderId="19" xfId="46" applyFont="1" applyFill="1" applyBorder="1" applyAlignment="1">
      <alignment horizontal="left" vertical="center"/>
      <protection/>
    </xf>
    <xf numFmtId="4" fontId="3" fillId="33" borderId="19" xfId="46" applyNumberFormat="1" applyFont="1" applyFill="1" applyBorder="1" applyAlignment="1">
      <alignment vertical="center"/>
      <protection/>
    </xf>
    <xf numFmtId="4" fontId="3" fillId="33" borderId="20" xfId="46" applyNumberFormat="1" applyFont="1" applyFill="1" applyBorder="1" applyAlignment="1">
      <alignment vertical="center"/>
      <protection/>
    </xf>
    <xf numFmtId="0" fontId="3" fillId="34" borderId="15" xfId="46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/>
    </xf>
    <xf numFmtId="4" fontId="1" fillId="0" borderId="21" xfId="46" applyNumberFormat="1" applyFill="1" applyBorder="1" applyAlignment="1">
      <alignment vertical="center"/>
      <protection/>
    </xf>
    <xf numFmtId="4" fontId="1" fillId="33" borderId="22" xfId="46" applyNumberFormat="1" applyFill="1" applyBorder="1" applyAlignment="1">
      <alignment vertical="center"/>
      <protection/>
    </xf>
    <xf numFmtId="4" fontId="1" fillId="0" borderId="23" xfId="46" applyNumberFormat="1" applyBorder="1" applyAlignment="1">
      <alignment vertical="center"/>
      <protection/>
    </xf>
    <xf numFmtId="4" fontId="1" fillId="0" borderId="22" xfId="46" applyNumberFormat="1" applyBorder="1" applyAlignment="1">
      <alignment vertical="center"/>
      <protection/>
    </xf>
    <xf numFmtId="0" fontId="4" fillId="0" borderId="0" xfId="0" applyFont="1" applyFill="1" applyAlignment="1">
      <alignment/>
    </xf>
    <xf numFmtId="0" fontId="8" fillId="0" borderId="0" xfId="46" applyFont="1" applyAlignment="1">
      <alignment horizontal="left" vertical="top" wrapText="1"/>
      <protection/>
    </xf>
    <xf numFmtId="3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/>
    </xf>
    <xf numFmtId="0" fontId="52" fillId="35" borderId="24" xfId="0" applyFont="1" applyFill="1" applyBorder="1" applyAlignment="1">
      <alignment horizontal="center" vertical="center"/>
    </xf>
    <xf numFmtId="0" fontId="52" fillId="35" borderId="25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right" vertical="center"/>
    </xf>
    <xf numFmtId="0" fontId="51" fillId="35" borderId="0" xfId="0" applyFont="1" applyFill="1" applyBorder="1" applyAlignment="1">
      <alignment vertical="center"/>
    </xf>
    <xf numFmtId="3" fontId="51" fillId="0" borderId="26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Alignment="1">
      <alignment vertical="center"/>
    </xf>
    <xf numFmtId="3" fontId="54" fillId="0" borderId="0" xfId="0" applyNumberFormat="1" applyFont="1" applyFill="1" applyBorder="1" applyAlignment="1">
      <alignment vertical="center"/>
    </xf>
    <xf numFmtId="0" fontId="51" fillId="35" borderId="24" xfId="0" applyFont="1" applyFill="1" applyBorder="1" applyAlignment="1">
      <alignment vertical="center"/>
    </xf>
    <xf numFmtId="3" fontId="51" fillId="0" borderId="25" xfId="0" applyNumberFormat="1" applyFont="1" applyFill="1" applyBorder="1" applyAlignment="1">
      <alignment horizontal="right" vertical="center"/>
    </xf>
    <xf numFmtId="3" fontId="54" fillId="0" borderId="24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3" fontId="52" fillId="0" borderId="26" xfId="0" applyNumberFormat="1" applyFont="1" applyFill="1" applyBorder="1" applyAlignment="1">
      <alignment horizontal="right" vertical="center"/>
    </xf>
    <xf numFmtId="3" fontId="53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3" fontId="51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2" fillId="0" borderId="2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vertical="center"/>
    </xf>
    <xf numFmtId="3" fontId="51" fillId="0" borderId="29" xfId="0" applyNumberFormat="1" applyFont="1" applyFill="1" applyBorder="1" applyAlignment="1">
      <alignment horizontal="right" vertical="center"/>
    </xf>
    <xf numFmtId="0" fontId="51" fillId="0" borderId="27" xfId="0" applyFont="1" applyFill="1" applyBorder="1" applyAlignment="1">
      <alignment vertical="center"/>
    </xf>
    <xf numFmtId="0" fontId="52" fillId="0" borderId="28" xfId="0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2" fillId="35" borderId="0" xfId="0" applyFont="1" applyFill="1" applyAlignment="1">
      <alignment vertical="center"/>
    </xf>
    <xf numFmtId="0" fontId="53" fillId="36" borderId="0" xfId="0" applyFont="1" applyFill="1" applyAlignment="1">
      <alignment vertical="center"/>
    </xf>
    <xf numFmtId="3" fontId="51" fillId="36" borderId="0" xfId="0" applyNumberFormat="1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36" borderId="0" xfId="0" applyFont="1" applyFill="1" applyAlignment="1">
      <alignment vertical="center"/>
    </xf>
    <xf numFmtId="0" fontId="11" fillId="37" borderId="24" xfId="0" applyFont="1" applyFill="1" applyBorder="1" applyAlignment="1">
      <alignment/>
    </xf>
    <xf numFmtId="0" fontId="53" fillId="37" borderId="25" xfId="0" applyFont="1" applyFill="1" applyBorder="1" applyAlignment="1">
      <alignment horizontal="left" vertical="center"/>
    </xf>
    <xf numFmtId="0" fontId="52" fillId="35" borderId="27" xfId="0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0" fontId="51" fillId="35" borderId="26" xfId="0" applyFont="1" applyFill="1" applyBorder="1" applyAlignment="1">
      <alignment vertical="center"/>
    </xf>
    <xf numFmtId="3" fontId="51" fillId="0" borderId="30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3" fontId="0" fillId="0" borderId="26" xfId="0" applyNumberFormat="1" applyBorder="1" applyAlignment="1">
      <alignment/>
    </xf>
    <xf numFmtId="0" fontId="56" fillId="35" borderId="26" xfId="0" applyFont="1" applyFill="1" applyBorder="1" applyAlignment="1">
      <alignment vertical="center"/>
    </xf>
    <xf numFmtId="0" fontId="51" fillId="37" borderId="26" xfId="0" applyFont="1" applyFill="1" applyBorder="1" applyAlignment="1">
      <alignment vertical="center"/>
    </xf>
    <xf numFmtId="49" fontId="13" fillId="37" borderId="24" xfId="0" applyNumberFormat="1" applyFont="1" applyFill="1" applyBorder="1" applyAlignment="1">
      <alignment horizontal="center"/>
    </xf>
    <xf numFmtId="0" fontId="51" fillId="37" borderId="25" xfId="0" applyFont="1" applyFill="1" applyBorder="1" applyAlignment="1">
      <alignment vertical="center"/>
    </xf>
    <xf numFmtId="3" fontId="0" fillId="0" borderId="25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right" vertical="center"/>
    </xf>
    <xf numFmtId="0" fontId="3" fillId="33" borderId="31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46" applyFont="1" applyFill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3" fillId="33" borderId="32" xfId="46" applyFont="1" applyFill="1" applyBorder="1" applyAlignment="1">
      <alignment horizontal="center"/>
      <protection/>
    </xf>
    <xf numFmtId="0" fontId="3" fillId="33" borderId="33" xfId="46" applyFont="1" applyFill="1" applyBorder="1" applyAlignment="1">
      <alignment horizontal="center"/>
      <protection/>
    </xf>
    <xf numFmtId="3" fontId="51" fillId="0" borderId="29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Alignment="1">
      <alignment horizontal="right" vertical="center"/>
    </xf>
    <xf numFmtId="3" fontId="51" fillId="0" borderId="34" xfId="0" applyNumberFormat="1" applyFont="1" applyFill="1" applyBorder="1" applyAlignment="1">
      <alignment horizontal="right" vertical="center"/>
    </xf>
    <xf numFmtId="3" fontId="51" fillId="0" borderId="24" xfId="0" applyNumberFormat="1" applyFont="1" applyFill="1" applyBorder="1" applyAlignment="1">
      <alignment horizontal="right" vertical="center"/>
    </xf>
    <xf numFmtId="3" fontId="52" fillId="0" borderId="29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Alignment="1">
      <alignment horizontal="right" vertical="center"/>
    </xf>
    <xf numFmtId="3" fontId="52" fillId="35" borderId="0" xfId="0" applyNumberFormat="1" applyFont="1" applyFill="1" applyAlignment="1">
      <alignment horizontal="right" vertical="center"/>
    </xf>
    <xf numFmtId="0" fontId="52" fillId="35" borderId="35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2" fillId="35" borderId="37" xfId="0" applyFont="1" applyFill="1" applyBorder="1" applyAlignment="1">
      <alignment horizontal="center"/>
    </xf>
    <xf numFmtId="0" fontId="52" fillId="35" borderId="38" xfId="0" applyFont="1" applyFill="1" applyBorder="1" applyAlignment="1">
      <alignment horizontal="center"/>
    </xf>
    <xf numFmtId="0" fontId="52" fillId="35" borderId="39" xfId="0" applyFont="1" applyFill="1" applyBorder="1" applyAlignment="1">
      <alignment horizontal="center"/>
    </xf>
    <xf numFmtId="0" fontId="52" fillId="35" borderId="40" xfId="0" applyFont="1" applyFill="1" applyBorder="1" applyAlignment="1">
      <alignment horizontal="center" vertical="center"/>
    </xf>
    <xf numFmtId="0" fontId="52" fillId="35" borderId="41" xfId="0" applyFont="1" applyFill="1" applyBorder="1" applyAlignment="1">
      <alignment horizontal="center" vertical="center"/>
    </xf>
    <xf numFmtId="0" fontId="52" fillId="35" borderId="42" xfId="0" applyFont="1" applyFill="1" applyBorder="1" applyAlignment="1">
      <alignment horizontal="center" vertical="center"/>
    </xf>
    <xf numFmtId="3" fontId="52" fillId="35" borderId="0" xfId="0" applyNumberFormat="1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59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32.57421875" style="1" customWidth="1"/>
    <col min="2" max="4" width="16.7109375" style="1" customWidth="1"/>
    <col min="5" max="5" width="18.28125" style="1" customWidth="1"/>
    <col min="6" max="6" width="19.421875" style="1" customWidth="1"/>
    <col min="7" max="16384" width="9.140625" style="1" customWidth="1"/>
  </cols>
  <sheetData>
    <row r="1" spans="1:6" ht="23.25" customHeight="1">
      <c r="A1" s="82" t="s">
        <v>13</v>
      </c>
      <c r="B1" s="82"/>
      <c r="C1" s="82"/>
      <c r="D1" s="82"/>
      <c r="E1" s="82"/>
      <c r="F1" s="82"/>
    </row>
    <row r="2" spans="1:6" ht="18.75" customHeight="1">
      <c r="A2" s="2" t="s">
        <v>14</v>
      </c>
      <c r="B2" s="2"/>
      <c r="C2" s="2"/>
      <c r="D2" s="3"/>
      <c r="E2" s="3"/>
      <c r="F2" s="3"/>
    </row>
    <row r="3" spans="1:6" ht="31.5" customHeight="1">
      <c r="A3" s="83" t="s">
        <v>76</v>
      </c>
      <c r="B3" s="83"/>
      <c r="C3" s="83"/>
      <c r="D3" s="83"/>
      <c r="E3" s="83"/>
      <c r="F3" s="83"/>
    </row>
    <row r="4" spans="1:6" ht="15">
      <c r="A4" s="4"/>
      <c r="B4"/>
      <c r="C4"/>
      <c r="D4"/>
      <c r="E4"/>
      <c r="F4" s="5" t="s">
        <v>1</v>
      </c>
    </row>
    <row r="5" spans="1:6" ht="15.75" customHeight="1">
      <c r="A5" s="80" t="s">
        <v>2</v>
      </c>
      <c r="B5" s="84" t="s">
        <v>3</v>
      </c>
      <c r="C5" s="84"/>
      <c r="D5" s="84"/>
      <c r="E5" s="85" t="s">
        <v>4</v>
      </c>
      <c r="F5" s="85"/>
    </row>
    <row r="6" spans="1:6" ht="15.75" customHeight="1">
      <c r="A6" s="80"/>
      <c r="B6" s="79">
        <v>2024</v>
      </c>
      <c r="C6" s="79"/>
      <c r="D6" s="79"/>
      <c r="E6" s="6">
        <v>2025</v>
      </c>
      <c r="F6" s="7">
        <v>2026</v>
      </c>
    </row>
    <row r="7" spans="1:6" ht="15.75" customHeight="1">
      <c r="A7" s="80"/>
      <c r="B7" s="80" t="s">
        <v>77</v>
      </c>
      <c r="C7" s="80" t="s">
        <v>78</v>
      </c>
      <c r="D7" s="80">
        <v>2024</v>
      </c>
      <c r="E7" s="81"/>
      <c r="F7" s="80"/>
    </row>
    <row r="8" spans="1:6" ht="15">
      <c r="A8" s="80"/>
      <c r="B8" s="80"/>
      <c r="C8" s="80"/>
      <c r="D8" s="80"/>
      <c r="E8" s="81"/>
      <c r="F8" s="80"/>
    </row>
    <row r="9" spans="1:6" ht="15">
      <c r="A9" s="8" t="s">
        <v>5</v>
      </c>
      <c r="B9" s="9"/>
      <c r="C9" s="9"/>
      <c r="D9" s="10"/>
      <c r="E9" s="11"/>
      <c r="F9" s="12"/>
    </row>
    <row r="10" spans="1:6" ht="15">
      <c r="A10" s="13" t="s">
        <v>6</v>
      </c>
      <c r="B10" s="14">
        <v>750000</v>
      </c>
      <c r="C10" s="14">
        <v>750000</v>
      </c>
      <c r="D10" s="15">
        <v>870000</v>
      </c>
      <c r="E10" s="16">
        <v>900000</v>
      </c>
      <c r="F10" s="17">
        <v>900000</v>
      </c>
    </row>
    <row r="11" spans="1:6" ht="15">
      <c r="A11" s="13" t="s">
        <v>7</v>
      </c>
      <c r="B11" s="14">
        <v>6748699</v>
      </c>
      <c r="C11" s="14">
        <v>6786923</v>
      </c>
      <c r="D11" s="15">
        <v>6922662</v>
      </c>
      <c r="E11" s="16">
        <v>7061115</v>
      </c>
      <c r="F11" s="17">
        <v>7202337</v>
      </c>
    </row>
    <row r="12" spans="1:6" ht="28.5">
      <c r="A12" s="33" t="s">
        <v>12</v>
      </c>
      <c r="B12" s="14">
        <v>100000</v>
      </c>
      <c r="C12" s="14">
        <v>100000</v>
      </c>
      <c r="D12" s="15">
        <v>120000</v>
      </c>
      <c r="E12" s="16">
        <v>120000</v>
      </c>
      <c r="F12" s="17">
        <v>120000</v>
      </c>
    </row>
    <row r="13" spans="1:6" ht="15">
      <c r="A13" s="18" t="s">
        <v>0</v>
      </c>
      <c r="B13" s="19">
        <f>SUM(B9:B12)</f>
        <v>7598699</v>
      </c>
      <c r="C13" s="19">
        <f>SUM(C9:C12)</f>
        <v>7636923</v>
      </c>
      <c r="D13" s="19">
        <f>SUM(D9:D12)</f>
        <v>7912662</v>
      </c>
      <c r="E13" s="20">
        <f>SUM(E10:E12)</f>
        <v>8081115</v>
      </c>
      <c r="F13" s="20">
        <f>SUM(F10:F12)</f>
        <v>8222337</v>
      </c>
    </row>
    <row r="14" spans="1:6" ht="15">
      <c r="A14" s="21" t="s">
        <v>8</v>
      </c>
      <c r="B14" s="14"/>
      <c r="C14" s="14"/>
      <c r="D14" s="15"/>
      <c r="E14" s="16"/>
      <c r="F14" s="17"/>
    </row>
    <row r="15" spans="1:6" ht="15">
      <c r="A15" s="22" t="s">
        <v>9</v>
      </c>
      <c r="B15" s="23">
        <v>750000</v>
      </c>
      <c r="C15" s="23">
        <v>750000</v>
      </c>
      <c r="D15" s="24">
        <v>870000</v>
      </c>
      <c r="E15" s="25">
        <v>900000</v>
      </c>
      <c r="F15" s="26">
        <v>900000</v>
      </c>
    </row>
    <row r="16" spans="1:6" ht="15">
      <c r="A16" s="22" t="s">
        <v>10</v>
      </c>
      <c r="B16" s="23">
        <v>6748699</v>
      </c>
      <c r="C16" s="23">
        <v>6786923</v>
      </c>
      <c r="D16" s="24">
        <v>6922662</v>
      </c>
      <c r="E16" s="25">
        <v>7061115</v>
      </c>
      <c r="F16" s="26">
        <v>7202337</v>
      </c>
    </row>
    <row r="17" spans="1:6" ht="15">
      <c r="A17" s="22" t="s">
        <v>11</v>
      </c>
      <c r="B17" s="23">
        <v>100000</v>
      </c>
      <c r="C17" s="23">
        <v>100000</v>
      </c>
      <c r="D17" s="24">
        <v>120000</v>
      </c>
      <c r="E17" s="25">
        <v>120000</v>
      </c>
      <c r="F17" s="26">
        <v>120000</v>
      </c>
    </row>
    <row r="18" spans="1:6" ht="15">
      <c r="A18" s="18" t="s">
        <v>0</v>
      </c>
      <c r="B18" s="19">
        <f>SUM(B15:B17)</f>
        <v>7598699</v>
      </c>
      <c r="C18" s="19">
        <f>SUM(C15:C17)</f>
        <v>7636923</v>
      </c>
      <c r="D18" s="19">
        <f>SUM(D15:D17)</f>
        <v>7912662</v>
      </c>
      <c r="E18" s="20">
        <f>SUM(E15:E17)</f>
        <v>8081115</v>
      </c>
      <c r="F18" s="20">
        <f>SUM(F15:F17)</f>
        <v>8222337</v>
      </c>
    </row>
    <row r="19" spans="1:6" ht="15">
      <c r="A19" s="27"/>
      <c r="B19" s="28"/>
      <c r="C19" s="28"/>
      <c r="D19" s="28"/>
      <c r="E19" s="28"/>
      <c r="F19" s="28"/>
    </row>
    <row r="20" spans="1:6" ht="15">
      <c r="A20" s="27"/>
      <c r="B20" s="28"/>
      <c r="C20" s="28"/>
      <c r="D20" s="28"/>
      <c r="E20" s="28"/>
      <c r="F20" s="28"/>
    </row>
    <row r="21" ht="18.75">
      <c r="A21" s="29" t="s">
        <v>88</v>
      </c>
    </row>
    <row r="22" ht="15">
      <c r="A22" s="30"/>
    </row>
    <row r="23" ht="26.25" customHeight="1">
      <c r="A23" s="30"/>
    </row>
    <row r="24" ht="15.75">
      <c r="A24" s="31" t="s">
        <v>15</v>
      </c>
    </row>
    <row r="25" ht="15.75">
      <c r="A25" s="32" t="s">
        <v>79</v>
      </c>
    </row>
  </sheetData>
  <sheetProtection selectLockedCells="1" selectUnlockedCells="1"/>
  <mergeCells count="11">
    <mergeCell ref="A1:F1"/>
    <mergeCell ref="A3:F3"/>
    <mergeCell ref="A5:A8"/>
    <mergeCell ref="B5:D5"/>
    <mergeCell ref="E5:F5"/>
    <mergeCell ref="B6:D6"/>
    <mergeCell ref="B7:B8"/>
    <mergeCell ref="C7:C8"/>
    <mergeCell ref="D7:D8"/>
    <mergeCell ref="E7:E8"/>
    <mergeCell ref="F7:F8"/>
  </mergeCells>
  <printOptions horizontalCentered="1" verticalCentered="1"/>
  <pageMargins left="0.31319444444444444" right="0.33125" top="0.29444444444444445" bottom="0.2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38.421875" style="0" customWidth="1"/>
    <col min="2" max="2" width="21.00390625" style="0" customWidth="1"/>
    <col min="3" max="3" width="19.00390625" style="0" customWidth="1"/>
    <col min="6" max="6" width="11.00390625" style="0" customWidth="1"/>
    <col min="7" max="7" width="29.00390625" style="0" customWidth="1"/>
    <col min="8" max="8" width="15.28125" style="0" customWidth="1"/>
    <col min="9" max="9" width="11.421875" style="0" customWidth="1"/>
  </cols>
  <sheetData>
    <row r="1" spans="1:3" ht="15.75">
      <c r="A1" s="93" t="s">
        <v>46</v>
      </c>
      <c r="B1" s="94"/>
      <c r="C1" s="95"/>
    </row>
    <row r="2" spans="1:3" ht="15.75">
      <c r="A2" s="93" t="s">
        <v>47</v>
      </c>
      <c r="B2" s="94"/>
      <c r="C2" s="95"/>
    </row>
    <row r="3" spans="1:3" ht="16.5" thickBot="1">
      <c r="A3" s="96"/>
      <c r="B3" s="97"/>
      <c r="C3" s="98"/>
    </row>
    <row r="4" spans="1:3" ht="16.5" thickBot="1">
      <c r="A4" s="34"/>
      <c r="B4" s="34"/>
      <c r="C4" s="34"/>
    </row>
    <row r="5" spans="1:6" ht="16.5" thickBot="1">
      <c r="A5" s="99" t="s">
        <v>80</v>
      </c>
      <c r="B5" s="100"/>
      <c r="C5" s="101"/>
      <c r="F5" t="s">
        <v>81</v>
      </c>
    </row>
    <row r="6" spans="1:3" ht="15.75">
      <c r="A6" s="34"/>
      <c r="B6" s="34"/>
      <c r="C6" s="34"/>
    </row>
    <row r="7" spans="1:9" ht="15.75">
      <c r="A7" s="35" t="s">
        <v>16</v>
      </c>
      <c r="B7" s="36" t="s">
        <v>17</v>
      </c>
      <c r="C7" s="37" t="s">
        <v>18</v>
      </c>
      <c r="F7" s="63" t="s">
        <v>50</v>
      </c>
      <c r="G7" s="64" t="s">
        <v>16</v>
      </c>
      <c r="H7" s="65" t="s">
        <v>51</v>
      </c>
      <c r="I7" s="66" t="s">
        <v>52</v>
      </c>
    </row>
    <row r="8" spans="1:9" ht="15.75">
      <c r="A8" s="38" t="s">
        <v>19</v>
      </c>
      <c r="B8" s="39">
        <v>50000</v>
      </c>
      <c r="C8" s="40"/>
      <c r="F8" s="67" t="s">
        <v>53</v>
      </c>
      <c r="G8" s="68" t="s">
        <v>19</v>
      </c>
      <c r="H8" s="69">
        <f>847+22098+12925</f>
        <v>35870</v>
      </c>
      <c r="I8" s="70"/>
    </row>
    <row r="9" spans="1:9" ht="15.75">
      <c r="A9" s="38" t="s">
        <v>20</v>
      </c>
      <c r="B9" s="39">
        <v>60000</v>
      </c>
      <c r="C9" s="40"/>
      <c r="F9" s="67" t="s">
        <v>54</v>
      </c>
      <c r="G9" s="68" t="s">
        <v>20</v>
      </c>
      <c r="H9" s="39">
        <v>37931</v>
      </c>
      <c r="I9" s="71"/>
    </row>
    <row r="10" spans="1:9" ht="15.75">
      <c r="A10" s="38" t="s">
        <v>21</v>
      </c>
      <c r="B10" s="39">
        <v>119500</v>
      </c>
      <c r="C10" s="40"/>
      <c r="F10" s="67" t="s">
        <v>55</v>
      </c>
      <c r="G10" s="68" t="s">
        <v>21</v>
      </c>
      <c r="H10" s="39">
        <f>8387+88824</f>
        <v>97211</v>
      </c>
      <c r="I10" s="71"/>
    </row>
    <row r="11" spans="1:9" ht="15.75">
      <c r="A11" s="38" t="s">
        <v>22</v>
      </c>
      <c r="B11" s="39">
        <v>30000</v>
      </c>
      <c r="C11" s="40"/>
      <c r="F11" s="67" t="s">
        <v>56</v>
      </c>
      <c r="G11" s="68" t="s">
        <v>22</v>
      </c>
      <c r="H11" s="39">
        <f>1805+13354</f>
        <v>15159</v>
      </c>
      <c r="I11" s="71"/>
    </row>
    <row r="12" spans="1:9" ht="15.75">
      <c r="A12" s="38" t="s">
        <v>23</v>
      </c>
      <c r="B12" s="39">
        <v>300000</v>
      </c>
      <c r="C12" s="40"/>
      <c r="F12" s="67" t="s">
        <v>57</v>
      </c>
      <c r="G12" s="68" t="s">
        <v>23</v>
      </c>
      <c r="H12" s="39">
        <f>90000+93587</f>
        <v>183587</v>
      </c>
      <c r="I12" s="71"/>
    </row>
    <row r="13" spans="1:9" ht="15.75">
      <c r="A13" s="38" t="s">
        <v>24</v>
      </c>
      <c r="B13" s="39">
        <v>100000</v>
      </c>
      <c r="C13" s="40"/>
      <c r="F13" s="67" t="s">
        <v>58</v>
      </c>
      <c r="G13" s="68" t="s">
        <v>24</v>
      </c>
      <c r="H13" s="39">
        <v>91387</v>
      </c>
      <c r="I13" s="71"/>
    </row>
    <row r="14" spans="1:9" ht="15.75">
      <c r="A14" s="38" t="s">
        <v>25</v>
      </c>
      <c r="B14" s="39">
        <v>1000</v>
      </c>
      <c r="C14" s="40"/>
      <c r="F14" s="67" t="s">
        <v>59</v>
      </c>
      <c r="G14" s="68" t="s">
        <v>25</v>
      </c>
      <c r="H14" s="39">
        <v>0</v>
      </c>
      <c r="I14" s="71"/>
    </row>
    <row r="15" spans="1:9" ht="15.75">
      <c r="A15" s="38" t="s">
        <v>26</v>
      </c>
      <c r="B15" s="39">
        <v>28000</v>
      </c>
      <c r="C15" s="40"/>
      <c r="F15" s="67" t="s">
        <v>60</v>
      </c>
      <c r="G15" s="68" t="s">
        <v>26</v>
      </c>
      <c r="H15" s="39">
        <f>4195+18626</f>
        <v>22821</v>
      </c>
      <c r="I15" s="71"/>
    </row>
    <row r="16" spans="1:9" ht="15.75">
      <c r="A16" s="38" t="s">
        <v>27</v>
      </c>
      <c r="B16" s="39">
        <v>2000</v>
      </c>
      <c r="C16" s="40"/>
      <c r="F16" s="67" t="s">
        <v>61</v>
      </c>
      <c r="G16" s="68" t="s">
        <v>27</v>
      </c>
      <c r="H16" s="39">
        <v>1753</v>
      </c>
      <c r="I16" s="71"/>
    </row>
    <row r="17" spans="1:9" ht="15.75">
      <c r="A17" s="38" t="s">
        <v>28</v>
      </c>
      <c r="B17" s="39">
        <v>20000</v>
      </c>
      <c r="C17" s="40"/>
      <c r="F17" s="67" t="s">
        <v>62</v>
      </c>
      <c r="G17" s="68" t="s">
        <v>63</v>
      </c>
      <c r="H17" s="39">
        <f>6309+6567</f>
        <v>12876</v>
      </c>
      <c r="I17" s="71"/>
    </row>
    <row r="18" spans="1:9" ht="15.75">
      <c r="A18" s="38" t="s">
        <v>29</v>
      </c>
      <c r="B18" s="39">
        <v>20000</v>
      </c>
      <c r="C18" s="40"/>
      <c r="F18" s="67" t="s">
        <v>64</v>
      </c>
      <c r="G18" s="68" t="s">
        <v>29</v>
      </c>
      <c r="H18" s="39">
        <v>23561</v>
      </c>
      <c r="I18" s="71"/>
    </row>
    <row r="19" spans="1:9" ht="15.75">
      <c r="A19" s="38" t="s">
        <v>30</v>
      </c>
      <c r="B19" s="39">
        <v>110000</v>
      </c>
      <c r="C19" s="40"/>
      <c r="F19" s="67" t="s">
        <v>65</v>
      </c>
      <c r="G19" s="68" t="s">
        <v>30</v>
      </c>
      <c r="H19" s="39">
        <f>26100+52200</f>
        <v>78300</v>
      </c>
      <c r="I19" s="71"/>
    </row>
    <row r="20" spans="1:9" ht="15.75">
      <c r="A20" s="38" t="s">
        <v>31</v>
      </c>
      <c r="B20" s="39">
        <v>30000</v>
      </c>
      <c r="C20" s="40"/>
      <c r="F20" s="67" t="s">
        <v>66</v>
      </c>
      <c r="G20" s="72" t="s">
        <v>67</v>
      </c>
      <c r="H20" s="39">
        <f>9577</f>
        <v>9577</v>
      </c>
      <c r="I20" s="71"/>
    </row>
    <row r="21" spans="1:9" ht="15.75">
      <c r="A21" s="38" t="s">
        <v>83</v>
      </c>
      <c r="B21" s="39">
        <v>1000</v>
      </c>
      <c r="C21" s="40"/>
      <c r="F21" s="67" t="s">
        <v>82</v>
      </c>
      <c r="G21" s="68" t="s">
        <v>83</v>
      </c>
      <c r="H21" s="39">
        <v>229</v>
      </c>
      <c r="I21" s="71"/>
    </row>
    <row r="22" spans="1:9" ht="15.75">
      <c r="A22" s="38" t="s">
        <v>87</v>
      </c>
      <c r="B22" s="39">
        <v>19000</v>
      </c>
      <c r="C22" s="40"/>
      <c r="F22" s="67" t="s">
        <v>84</v>
      </c>
      <c r="G22" s="68" t="s">
        <v>85</v>
      </c>
      <c r="H22" s="39">
        <v>15960</v>
      </c>
      <c r="I22" s="71"/>
    </row>
    <row r="23" spans="1:9" ht="15.75">
      <c r="A23" s="38" t="s">
        <v>33</v>
      </c>
      <c r="B23" s="39">
        <v>30000</v>
      </c>
      <c r="C23" s="40"/>
      <c r="F23" s="67" t="s">
        <v>68</v>
      </c>
      <c r="G23" s="68" t="s">
        <v>33</v>
      </c>
      <c r="H23" s="39">
        <v>15312</v>
      </c>
      <c r="I23" s="71"/>
    </row>
    <row r="24" spans="1:9" ht="15.75">
      <c r="A24" s="38" t="s">
        <v>34</v>
      </c>
      <c r="B24" s="39">
        <v>60000</v>
      </c>
      <c r="C24" s="40"/>
      <c r="F24" s="67" t="s">
        <v>69</v>
      </c>
      <c r="G24" s="68" t="s">
        <v>34</v>
      </c>
      <c r="H24" s="39">
        <f>27055+60023</f>
        <v>87078</v>
      </c>
      <c r="I24" s="71"/>
    </row>
    <row r="25" spans="1:9" ht="15.75">
      <c r="A25" s="38" t="s">
        <v>35</v>
      </c>
      <c r="B25" s="39">
        <v>19000</v>
      </c>
      <c r="C25" s="40"/>
      <c r="F25" s="67" t="s">
        <v>70</v>
      </c>
      <c r="G25" s="68" t="s">
        <v>35</v>
      </c>
      <c r="H25" s="39">
        <v>12995</v>
      </c>
      <c r="I25" s="71"/>
    </row>
    <row r="26" spans="1:9" ht="15.75">
      <c r="A26" s="38" t="s">
        <v>36</v>
      </c>
      <c r="B26" s="39">
        <v>10000</v>
      </c>
      <c r="C26" s="40"/>
      <c r="F26" s="67" t="s">
        <v>71</v>
      </c>
      <c r="G26" s="68" t="s">
        <v>72</v>
      </c>
      <c r="H26" s="39">
        <v>7924</v>
      </c>
      <c r="I26" s="71"/>
    </row>
    <row r="27" spans="1:9" ht="15.75">
      <c r="A27" s="38" t="s">
        <v>37</v>
      </c>
      <c r="B27" s="39">
        <v>5500</v>
      </c>
      <c r="C27" s="41"/>
      <c r="F27" s="67" t="s">
        <v>73</v>
      </c>
      <c r="G27" s="73" t="s">
        <v>37</v>
      </c>
      <c r="H27" s="39">
        <v>1972</v>
      </c>
      <c r="I27" s="71"/>
    </row>
    <row r="28" spans="1:9" ht="15.75">
      <c r="A28" s="42" t="s">
        <v>74</v>
      </c>
      <c r="B28" s="43">
        <v>30000</v>
      </c>
      <c r="C28" s="44"/>
      <c r="F28" s="74" t="s">
        <v>75</v>
      </c>
      <c r="G28" s="75" t="s">
        <v>74</v>
      </c>
      <c r="H28" s="43">
        <v>6363</v>
      </c>
      <c r="I28" s="76"/>
    </row>
    <row r="29" spans="1:3" ht="15.75">
      <c r="A29" s="45" t="s">
        <v>0</v>
      </c>
      <c r="B29" s="46">
        <f>SUM(B8:B28)</f>
        <v>1045000</v>
      </c>
      <c r="C29" s="47">
        <f>SUM(C8:C28)</f>
        <v>0</v>
      </c>
    </row>
    <row r="30" spans="1:9" ht="15.75">
      <c r="A30" s="45" t="s">
        <v>38</v>
      </c>
      <c r="B30" s="102">
        <f>SUM(B29:C29)</f>
        <v>1045000</v>
      </c>
      <c r="C30" s="102"/>
      <c r="F30" s="77"/>
      <c r="G30" s="48"/>
      <c r="H30" s="78">
        <f>SUM(H8:H28)</f>
        <v>757866</v>
      </c>
      <c r="I30" s="78">
        <f>SUM(I8:I28)</f>
        <v>0</v>
      </c>
    </row>
    <row r="31" spans="1:3" ht="15.75">
      <c r="A31" s="48"/>
      <c r="B31" s="49"/>
      <c r="C31" s="50"/>
    </row>
    <row r="32" spans="1:3" ht="15.75">
      <c r="A32" s="51" t="s">
        <v>39</v>
      </c>
      <c r="B32" s="103" t="s">
        <v>40</v>
      </c>
      <c r="C32" s="104"/>
    </row>
    <row r="33" spans="1:3" ht="15.75">
      <c r="A33" s="52" t="s">
        <v>41</v>
      </c>
      <c r="B33" s="86">
        <v>150000</v>
      </c>
      <c r="C33" s="87"/>
    </row>
    <row r="34" spans="1:3" ht="15.75">
      <c r="A34" s="52" t="s">
        <v>32</v>
      </c>
      <c r="B34" s="53"/>
      <c r="C34" s="49"/>
    </row>
    <row r="35" spans="1:3" ht="15.75">
      <c r="A35" s="52" t="s">
        <v>42</v>
      </c>
      <c r="B35" s="53"/>
      <c r="C35" s="49">
        <f>SUM(C29)</f>
        <v>0</v>
      </c>
    </row>
    <row r="36" spans="1:3" ht="15.75">
      <c r="A36" s="52" t="s">
        <v>43</v>
      </c>
      <c r="B36" s="53"/>
      <c r="C36" s="49">
        <v>25000</v>
      </c>
    </row>
    <row r="37" spans="1:3" ht="15.75">
      <c r="A37" s="54"/>
      <c r="B37" s="88"/>
      <c r="C37" s="89"/>
    </row>
    <row r="38" spans="1:3" ht="15.75">
      <c r="A38" s="55" t="s">
        <v>0</v>
      </c>
      <c r="B38" s="90">
        <f>SUM(B33:C37)</f>
        <v>175000</v>
      </c>
      <c r="C38" s="91"/>
    </row>
    <row r="39" spans="1:3" ht="15.75">
      <c r="A39" s="50"/>
      <c r="B39" s="56"/>
      <c r="C39" s="50"/>
    </row>
    <row r="40" spans="1:3" ht="15.75">
      <c r="A40" s="57" t="s">
        <v>44</v>
      </c>
      <c r="B40" s="56"/>
      <c r="C40" s="56">
        <f>SUM(B30)</f>
        <v>1045000</v>
      </c>
    </row>
    <row r="41" spans="1:3" ht="15.75">
      <c r="A41" s="50"/>
      <c r="B41" s="49"/>
      <c r="C41" s="49"/>
    </row>
    <row r="42" spans="1:3" ht="15.75">
      <c r="A42" s="50"/>
      <c r="B42" s="49"/>
      <c r="C42" s="49"/>
    </row>
    <row r="43" spans="1:3" ht="15.75">
      <c r="A43" s="50" t="s">
        <v>39</v>
      </c>
      <c r="B43" s="56"/>
      <c r="C43" s="56">
        <f>SUM(-B38)</f>
        <v>-175000</v>
      </c>
    </row>
    <row r="44" spans="1:3" ht="15.75">
      <c r="A44" s="58" t="s">
        <v>45</v>
      </c>
      <c r="B44" s="92">
        <f>SUM(C40:C43)</f>
        <v>870000</v>
      </c>
      <c r="C44" s="92"/>
    </row>
    <row r="45" spans="1:3" ht="15.75">
      <c r="A45" s="50"/>
      <c r="B45" s="56"/>
      <c r="C45" s="50"/>
    </row>
    <row r="46" spans="1:3" ht="15.75">
      <c r="A46" s="59"/>
      <c r="B46" s="60"/>
      <c r="C46" s="61"/>
    </row>
    <row r="47" spans="1:3" ht="15.75">
      <c r="A47" s="62"/>
      <c r="B47" s="60"/>
      <c r="C47" s="61"/>
    </row>
    <row r="48" spans="1:3" ht="15.75">
      <c r="A48" s="62" t="s">
        <v>48</v>
      </c>
      <c r="B48" s="60"/>
      <c r="C48" s="61"/>
    </row>
    <row r="49" spans="1:3" ht="15.75">
      <c r="A49" s="62" t="s">
        <v>49</v>
      </c>
      <c r="B49" s="62"/>
      <c r="C49" s="61"/>
    </row>
    <row r="50" spans="1:3" ht="15.75">
      <c r="A50" s="62"/>
      <c r="B50" s="62"/>
      <c r="C50" s="61"/>
    </row>
    <row r="51" spans="1:3" ht="15.75">
      <c r="A51" s="62" t="s">
        <v>86</v>
      </c>
      <c r="B51" s="62"/>
      <c r="C51" s="61"/>
    </row>
  </sheetData>
  <sheetProtection/>
  <mergeCells count="10">
    <mergeCell ref="B33:C33"/>
    <mergeCell ref="B37:C37"/>
    <mergeCell ref="B38:C38"/>
    <mergeCell ref="B44:C44"/>
    <mergeCell ref="A1:C1"/>
    <mergeCell ref="A2:C2"/>
    <mergeCell ref="A3:C3"/>
    <mergeCell ref="A5:C5"/>
    <mergeCell ref="B30:C30"/>
    <mergeCell ref="B32:C3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stanikova</dc:creator>
  <cp:keywords/>
  <dc:description/>
  <cp:lastModifiedBy>Zdenka</cp:lastModifiedBy>
  <cp:lastPrinted>2022-11-07T08:16:34Z</cp:lastPrinted>
  <dcterms:created xsi:type="dcterms:W3CDTF">2017-10-25T07:58:58Z</dcterms:created>
  <dcterms:modified xsi:type="dcterms:W3CDTF">2023-11-02T12:35:39Z</dcterms:modified>
  <cp:category/>
  <cp:version/>
  <cp:contentType/>
  <cp:contentStatus/>
</cp:coreProperties>
</file>